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c4881f3c33884d5/桌面/電腦攻防/"/>
    </mc:Choice>
  </mc:AlternateContent>
  <xr:revisionPtr revIDLastSave="3" documentId="8_{E5BB8E06-7548-462D-ABB7-765E887C5B5A}" xr6:coauthVersionLast="47" xr6:coauthVersionMax="47" xr10:uidLastSave="{00B3F5DD-812A-4F09-A7FF-4BC4E5178EED}"/>
  <bookViews>
    <workbookView xWindow="-98" yWindow="-98" windowWidth="21795" windowHeight="12975" xr2:uid="{6E662FE9-7B64-4F07-B3EB-E624CAB8BBB1}"/>
  </bookViews>
  <sheets>
    <sheet name="工作表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F10" i="1"/>
  <c r="K10" i="1" s="1"/>
  <c r="L10" i="1" s="1"/>
  <c r="F9" i="1"/>
  <c r="K9" i="1" s="1"/>
  <c r="L9" i="1" s="1"/>
  <c r="F5" i="1"/>
  <c r="K5" i="1" s="1"/>
  <c r="L5" i="1" s="1"/>
  <c r="F4" i="1"/>
  <c r="K4" i="1" s="1"/>
  <c r="L4" i="1" s="1"/>
  <c r="F3" i="1"/>
  <c r="K3" i="1" s="1"/>
  <c r="L3" i="1" s="1"/>
  <c r="F2" i="1"/>
  <c r="K2" i="1"/>
  <c r="L2" i="1" s="1"/>
  <c r="F6" i="1"/>
  <c r="K6" i="1"/>
  <c r="L6" i="1"/>
  <c r="F7" i="1"/>
  <c r="K7" i="1" s="1"/>
  <c r="L7" i="1" s="1"/>
  <c r="F8" i="1"/>
  <c r="K8" i="1"/>
  <c r="L8" i="1" s="1"/>
  <c r="F11" i="1"/>
  <c r="K11" i="1"/>
  <c r="L11" i="1" s="1"/>
  <c r="F12" i="1"/>
  <c r="K12" i="1"/>
  <c r="L12" i="1" s="1"/>
  <c r="F14" i="1"/>
  <c r="K14" i="1" s="1"/>
  <c r="L14" i="1" s="1"/>
  <c r="F16" i="1"/>
  <c r="K16" i="1"/>
  <c r="L16" i="1" s="1"/>
  <c r="G18" i="1"/>
  <c r="F18" i="1" l="1"/>
  <c r="L18" i="1"/>
</calcChain>
</file>

<file path=xl/sharedStrings.xml><?xml version="1.0" encoding="utf-8"?>
<sst xmlns="http://schemas.openxmlformats.org/spreadsheetml/2006/main" count="37" uniqueCount="21">
  <si>
    <t>組別</t>
    <phoneticPr fontId="1" type="noConversion"/>
  </si>
  <si>
    <t>學號</t>
    <phoneticPr fontId="1" type="noConversion"/>
  </si>
  <si>
    <t>第一組</t>
    <phoneticPr fontId="1" type="noConversion"/>
  </si>
  <si>
    <t>第二組</t>
    <phoneticPr fontId="1" type="noConversion"/>
  </si>
  <si>
    <t>第三組</t>
    <phoneticPr fontId="1" type="noConversion"/>
  </si>
  <si>
    <t>第四組</t>
    <phoneticPr fontId="1" type="noConversion"/>
  </si>
  <si>
    <t>第五組</t>
    <phoneticPr fontId="1" type="noConversion"/>
  </si>
  <si>
    <t>缺考</t>
    <phoneticPr fontId="1" type="noConversion"/>
  </si>
  <si>
    <t>平均</t>
    <phoneticPr fontId="1" type="noConversion"/>
  </si>
  <si>
    <t>加分後</t>
    <phoneticPr fontId="1" type="noConversion"/>
  </si>
  <si>
    <t>None</t>
    <phoneticPr fontId="1" type="noConversion"/>
  </si>
  <si>
    <t>CTF 加分</t>
    <phoneticPr fontId="1" type="noConversion"/>
  </si>
  <si>
    <t>額外加分</t>
    <phoneticPr fontId="1" type="noConversion"/>
  </si>
  <si>
    <t>期末考</t>
    <phoneticPr fontId="1" type="noConversion"/>
  </si>
  <si>
    <t>project</t>
    <phoneticPr fontId="1" type="noConversion"/>
  </si>
  <si>
    <t>原始總成績</t>
    <phoneticPr fontId="1" type="noConversion"/>
  </si>
  <si>
    <t>最終成績</t>
    <phoneticPr fontId="1" type="noConversion"/>
  </si>
  <si>
    <t>期中考原始成績</t>
    <phoneticPr fontId="1" type="noConversion"/>
  </si>
  <si>
    <t>年級</t>
    <phoneticPr fontId="1" type="noConversion"/>
  </si>
  <si>
    <t>學系</t>
    <phoneticPr fontId="1" type="noConversion"/>
  </si>
  <si>
    <t>資訊工程系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</si>
</sst>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222222"/>
      <name val="Arial"/>
      <family val="2"/>
    </font>
    <font>
      <sz val="11"/>
      <color theme="1"/>
      <name val="新細明體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3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/>
    </xf>
  </cellXfs>
  <cellStyles count="2">
    <cellStyle name="一般" xfId="0" builtinId="0"/>
    <cellStyle name="一般 2" xfId="1" xr:uid="{9CC97216-89ED-4E3E-BD64-E5B87D0F2E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40B23-FEDA-467D-9ECF-31DD7723EC4D}">
  <dimension ref="A1:L18"/>
  <sheetViews>
    <sheetView tabSelected="1" zoomScale="115" zoomScaleNormal="115" workbookViewId="0">
      <selection activeCell="E7" sqref="E7"/>
    </sheetView>
  </sheetViews>
  <sheetFormatPr defaultRowHeight="16.149999999999999" x14ac:dyDescent="0.45"/>
  <cols>
    <col min="2" max="2" width="12.1328125" bestFit="1" customWidth="1"/>
    <col min="3" max="3" width="15.53125" customWidth="1"/>
    <col min="4" max="4" width="13.59765625" customWidth="1"/>
    <col min="5" max="5" width="20.59765625" customWidth="1"/>
    <col min="9" max="9" width="15.53125" customWidth="1"/>
    <col min="11" max="11" width="16.19921875" customWidth="1"/>
  </cols>
  <sheetData>
    <row r="1" spans="1:12" x14ac:dyDescent="0.45">
      <c r="A1" t="s">
        <v>0</v>
      </c>
      <c r="B1" t="s">
        <v>1</v>
      </c>
      <c r="C1" t="s">
        <v>18</v>
      </c>
      <c r="D1" t="s">
        <v>19</v>
      </c>
      <c r="E1" t="s">
        <v>17</v>
      </c>
      <c r="F1" t="s">
        <v>9</v>
      </c>
      <c r="G1" t="s">
        <v>13</v>
      </c>
      <c r="H1" t="s">
        <v>14</v>
      </c>
      <c r="I1" t="s">
        <v>11</v>
      </c>
      <c r="J1" t="s">
        <v>12</v>
      </c>
      <c r="K1" t="s">
        <v>15</v>
      </c>
      <c r="L1" t="s">
        <v>16</v>
      </c>
    </row>
    <row r="2" spans="1:12" x14ac:dyDescent="0.45">
      <c r="A2" s="2" t="s">
        <v>2</v>
      </c>
      <c r="B2" s="1">
        <v>111552003</v>
      </c>
      <c r="C2">
        <v>1</v>
      </c>
      <c r="D2" t="s">
        <v>20</v>
      </c>
      <c r="E2">
        <v>88</v>
      </c>
      <c r="F2">
        <f>E2+18</f>
        <v>106</v>
      </c>
      <c r="G2">
        <v>101</v>
      </c>
      <c r="H2">
        <v>98</v>
      </c>
      <c r="I2">
        <v>15</v>
      </c>
      <c r="J2">
        <v>3</v>
      </c>
      <c r="K2">
        <f>(F2*0.3+G2*0.35+H2*0.3)+I2+J2+5</f>
        <v>119.54999999999998</v>
      </c>
      <c r="L2">
        <f>IF(ROUND(K2,0)&gt;100, 100, ROUND(K2,0))</f>
        <v>100</v>
      </c>
    </row>
    <row r="3" spans="1:12" x14ac:dyDescent="0.45">
      <c r="A3" s="2"/>
      <c r="B3" s="1">
        <v>111552013</v>
      </c>
      <c r="C3">
        <v>1</v>
      </c>
      <c r="D3" t="s">
        <v>20</v>
      </c>
      <c r="E3">
        <v>68</v>
      </c>
      <c r="F3">
        <f t="shared" ref="F3:F12" si="0">E3+18</f>
        <v>86</v>
      </c>
      <c r="G3">
        <v>91</v>
      </c>
      <c r="H3">
        <v>98</v>
      </c>
      <c r="I3">
        <v>15</v>
      </c>
      <c r="J3">
        <v>0</v>
      </c>
      <c r="K3">
        <f t="shared" ref="K3:K12" si="1">(F3*0.3+G3*0.35+H3*0.3)+I3+J3+5</f>
        <v>107.05</v>
      </c>
      <c r="L3">
        <f t="shared" ref="L3:L16" si="2">IF(ROUND(K3,0)&gt;100, 100, ROUND(K3,0))</f>
        <v>100</v>
      </c>
    </row>
    <row r="4" spans="1:12" x14ac:dyDescent="0.45">
      <c r="A4" s="2"/>
      <c r="B4" s="1">
        <v>111552031</v>
      </c>
      <c r="C4">
        <v>1</v>
      </c>
      <c r="D4" t="s">
        <v>20</v>
      </c>
      <c r="E4">
        <v>85</v>
      </c>
      <c r="F4">
        <f t="shared" si="0"/>
        <v>103</v>
      </c>
      <c r="G4">
        <v>102</v>
      </c>
      <c r="H4">
        <v>98</v>
      </c>
      <c r="I4">
        <v>15</v>
      </c>
      <c r="J4">
        <v>0</v>
      </c>
      <c r="K4">
        <f t="shared" si="1"/>
        <v>116</v>
      </c>
      <c r="L4">
        <f t="shared" si="2"/>
        <v>100</v>
      </c>
    </row>
    <row r="5" spans="1:12" x14ac:dyDescent="0.45">
      <c r="A5" s="2" t="s">
        <v>3</v>
      </c>
      <c r="B5" s="1">
        <v>111552001</v>
      </c>
      <c r="C5">
        <v>1</v>
      </c>
      <c r="D5" t="s">
        <v>20</v>
      </c>
      <c r="E5">
        <v>44</v>
      </c>
      <c r="F5">
        <f t="shared" si="0"/>
        <v>62</v>
      </c>
      <c r="G5">
        <v>45</v>
      </c>
      <c r="H5">
        <v>94</v>
      </c>
      <c r="I5">
        <v>6</v>
      </c>
      <c r="J5">
        <v>0</v>
      </c>
      <c r="K5">
        <f t="shared" si="1"/>
        <v>73.55</v>
      </c>
      <c r="L5">
        <f t="shared" si="2"/>
        <v>74</v>
      </c>
    </row>
    <row r="6" spans="1:12" x14ac:dyDescent="0.45">
      <c r="A6" s="2"/>
      <c r="B6" s="1">
        <v>111552005</v>
      </c>
      <c r="C6">
        <v>1</v>
      </c>
      <c r="D6" t="s">
        <v>20</v>
      </c>
      <c r="E6">
        <v>50</v>
      </c>
      <c r="F6">
        <f t="shared" si="0"/>
        <v>68</v>
      </c>
      <c r="G6">
        <v>38</v>
      </c>
      <c r="H6">
        <v>94</v>
      </c>
      <c r="I6">
        <v>6</v>
      </c>
      <c r="J6">
        <v>0</v>
      </c>
      <c r="K6">
        <f t="shared" si="1"/>
        <v>72.899999999999991</v>
      </c>
      <c r="L6">
        <f t="shared" si="2"/>
        <v>73</v>
      </c>
    </row>
    <row r="7" spans="1:12" x14ac:dyDescent="0.45">
      <c r="A7" s="2"/>
      <c r="B7" s="1">
        <v>111552026</v>
      </c>
      <c r="C7">
        <v>1</v>
      </c>
      <c r="D7" t="s">
        <v>20</v>
      </c>
      <c r="E7">
        <v>65</v>
      </c>
      <c r="F7">
        <f t="shared" si="0"/>
        <v>83</v>
      </c>
      <c r="G7">
        <v>70</v>
      </c>
      <c r="H7">
        <v>94</v>
      </c>
      <c r="I7">
        <v>6</v>
      </c>
      <c r="J7">
        <v>0</v>
      </c>
      <c r="K7">
        <f t="shared" si="1"/>
        <v>88.6</v>
      </c>
      <c r="L7">
        <f t="shared" si="2"/>
        <v>89</v>
      </c>
    </row>
    <row r="8" spans="1:12" x14ac:dyDescent="0.45">
      <c r="A8" s="2" t="s">
        <v>4</v>
      </c>
      <c r="B8" s="1">
        <v>111552010</v>
      </c>
      <c r="C8">
        <v>1</v>
      </c>
      <c r="D8" t="s">
        <v>20</v>
      </c>
      <c r="E8">
        <v>52</v>
      </c>
      <c r="F8">
        <f t="shared" si="0"/>
        <v>70</v>
      </c>
      <c r="G8">
        <v>49</v>
      </c>
      <c r="H8">
        <v>90</v>
      </c>
      <c r="I8">
        <v>3</v>
      </c>
      <c r="J8">
        <v>0</v>
      </c>
      <c r="K8">
        <f t="shared" si="1"/>
        <v>73.150000000000006</v>
      </c>
      <c r="L8">
        <f t="shared" si="2"/>
        <v>73</v>
      </c>
    </row>
    <row r="9" spans="1:12" x14ac:dyDescent="0.45">
      <c r="A9" s="2"/>
      <c r="B9" s="1">
        <v>111552004</v>
      </c>
      <c r="C9">
        <v>1</v>
      </c>
      <c r="D9" t="s">
        <v>20</v>
      </c>
      <c r="E9">
        <v>56</v>
      </c>
      <c r="F9">
        <f t="shared" si="0"/>
        <v>74</v>
      </c>
      <c r="G9">
        <v>46</v>
      </c>
      <c r="H9">
        <v>90</v>
      </c>
      <c r="I9">
        <v>3</v>
      </c>
      <c r="J9">
        <v>0</v>
      </c>
      <c r="K9">
        <f t="shared" si="1"/>
        <v>73.3</v>
      </c>
      <c r="L9">
        <f t="shared" si="2"/>
        <v>73</v>
      </c>
    </row>
    <row r="10" spans="1:12" x14ac:dyDescent="0.45">
      <c r="A10" s="2"/>
      <c r="B10" s="1">
        <v>111552012</v>
      </c>
      <c r="C10">
        <v>1</v>
      </c>
      <c r="D10" t="s">
        <v>20</v>
      </c>
      <c r="E10">
        <v>74</v>
      </c>
      <c r="F10">
        <f t="shared" si="0"/>
        <v>92</v>
      </c>
      <c r="G10">
        <v>98</v>
      </c>
      <c r="H10">
        <v>90</v>
      </c>
      <c r="I10">
        <v>3</v>
      </c>
      <c r="J10">
        <v>0</v>
      </c>
      <c r="K10">
        <f t="shared" si="1"/>
        <v>96.899999999999991</v>
      </c>
      <c r="L10">
        <f t="shared" si="2"/>
        <v>97</v>
      </c>
    </row>
    <row r="11" spans="1:12" x14ac:dyDescent="0.45">
      <c r="A11" s="2" t="s">
        <v>5</v>
      </c>
      <c r="B11" s="1">
        <v>110552011</v>
      </c>
      <c r="C11">
        <v>2</v>
      </c>
      <c r="D11" t="s">
        <v>20</v>
      </c>
      <c r="E11">
        <v>57</v>
      </c>
      <c r="F11">
        <f t="shared" si="0"/>
        <v>75</v>
      </c>
      <c r="G11">
        <v>70</v>
      </c>
      <c r="H11">
        <v>90</v>
      </c>
      <c r="I11">
        <v>0</v>
      </c>
      <c r="J11">
        <v>0</v>
      </c>
      <c r="K11">
        <f t="shared" si="1"/>
        <v>79</v>
      </c>
      <c r="L11">
        <f t="shared" si="2"/>
        <v>79</v>
      </c>
    </row>
    <row r="12" spans="1:12" x14ac:dyDescent="0.45">
      <c r="A12" s="2"/>
      <c r="B12" s="1">
        <v>110552013</v>
      </c>
      <c r="C12">
        <v>2</v>
      </c>
      <c r="D12" t="s">
        <v>20</v>
      </c>
      <c r="E12">
        <v>79</v>
      </c>
      <c r="F12">
        <f t="shared" si="0"/>
        <v>97</v>
      </c>
      <c r="G12">
        <v>74</v>
      </c>
      <c r="H12">
        <v>90</v>
      </c>
      <c r="I12">
        <v>0</v>
      </c>
      <c r="J12">
        <v>0</v>
      </c>
      <c r="K12">
        <f t="shared" si="1"/>
        <v>87</v>
      </c>
      <c r="L12">
        <f t="shared" si="2"/>
        <v>87</v>
      </c>
    </row>
    <row r="13" spans="1:12" x14ac:dyDescent="0.45">
      <c r="A13" s="2"/>
    </row>
    <row r="14" spans="1:12" x14ac:dyDescent="0.45">
      <c r="A14" s="2" t="s">
        <v>6</v>
      </c>
      <c r="B14" s="1">
        <v>110552026</v>
      </c>
      <c r="C14">
        <v>2</v>
      </c>
      <c r="D14" t="s">
        <v>20</v>
      </c>
      <c r="E14">
        <v>76</v>
      </c>
      <c r="F14">
        <f t="shared" ref="F14" si="3">E14+18</f>
        <v>94</v>
      </c>
      <c r="G14">
        <v>82</v>
      </c>
      <c r="H14">
        <v>94</v>
      </c>
      <c r="I14">
        <v>9</v>
      </c>
      <c r="J14">
        <v>0</v>
      </c>
      <c r="K14">
        <f t="shared" ref="K14" si="4">(F14*0.3+G14*0.35+H14*0.3)+I14+J14+5</f>
        <v>99.1</v>
      </c>
      <c r="L14">
        <f t="shared" si="2"/>
        <v>99</v>
      </c>
    </row>
    <row r="15" spans="1:12" x14ac:dyDescent="0.45">
      <c r="A15" s="2"/>
      <c r="B15" s="1">
        <v>107552027</v>
      </c>
      <c r="C15">
        <v>1</v>
      </c>
      <c r="D15" t="s">
        <v>20</v>
      </c>
      <c r="E15" t="s">
        <v>7</v>
      </c>
      <c r="F15" t="s">
        <v>10</v>
      </c>
      <c r="G15" t="s">
        <v>10</v>
      </c>
      <c r="H15">
        <v>94</v>
      </c>
      <c r="I15">
        <v>9</v>
      </c>
      <c r="J15">
        <v>0</v>
      </c>
      <c r="K15" t="s">
        <v>10</v>
      </c>
      <c r="L15" t="s">
        <v>10</v>
      </c>
    </row>
    <row r="16" spans="1:12" x14ac:dyDescent="0.45">
      <c r="A16" s="2"/>
      <c r="B16" s="1">
        <v>111552029</v>
      </c>
      <c r="C16">
        <v>1</v>
      </c>
      <c r="D16" t="s">
        <v>20</v>
      </c>
      <c r="E16">
        <v>82</v>
      </c>
      <c r="F16">
        <f t="shared" ref="F16" si="5">E16+18</f>
        <v>100</v>
      </c>
      <c r="G16">
        <v>73</v>
      </c>
      <c r="H16">
        <v>94</v>
      </c>
      <c r="I16">
        <v>9</v>
      </c>
      <c r="J16">
        <v>0</v>
      </c>
      <c r="K16">
        <f t="shared" ref="K16" si="6">(F16*0.3+G16*0.35+H16*0.3)+I16+J16+5</f>
        <v>97.75</v>
      </c>
      <c r="L16">
        <f t="shared" si="2"/>
        <v>98</v>
      </c>
    </row>
    <row r="18" spans="1:12" x14ac:dyDescent="0.45">
      <c r="A18" t="s">
        <v>8</v>
      </c>
      <c r="E18">
        <f>SUM(E2:E16)/13</f>
        <v>67.384615384615387</v>
      </c>
      <c r="F18">
        <f>SUM(F2:F16)/13</f>
        <v>85.384615384615387</v>
      </c>
      <c r="G18">
        <f>SUM(G2:G16)/13</f>
        <v>72.230769230769226</v>
      </c>
      <c r="L18">
        <f>SUM(L2:L16)/13</f>
        <v>87.84615384615384</v>
      </c>
    </row>
  </sheetData>
  <mergeCells count="5">
    <mergeCell ref="A2:A4"/>
    <mergeCell ref="A5:A7"/>
    <mergeCell ref="A8:A10"/>
    <mergeCell ref="A11:A13"/>
    <mergeCell ref="A14:A16"/>
  </mergeCells>
  <phoneticPr fontId="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y q l z V n p C v 2 i l A A A A 9 Q A A A B I A H A B D b 2 5 m a W c v U G F j a 2 F n Z S 5 4 b W w g o h g A K K A U A A A A A A A A A A A A A A A A A A A A A A A A A A A A h Y 8 x D o I w G I W v Q r r T l m o M k p 8 y u E p i o l H X B i o 0 Q j G 0 W O L V H D y S V x C j q J v j + 9 4 3 v H e / 3 i D p 6 8 o 7 y 9 a o R s c o w B R 5 U m d N r n Q R o 8 4 e / B A l H F Y i O 4 p C e o O s T d S b P E a l t a e I E O c c d h P c t A V h l A Z k n y 7 X W S l r g T 6 y + i / 7 S h s r d C Y R h + 1 r D G d 4 P s P h l G E K Z G S Q K v 3 t 2 T D 3 2 f 5 A W H S V 7 V r J L 6 W / 2 Q E Z I 5 D 3 B f 4 A U E s D B B Q A A g A I A M q p c 1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K q X N W K I p H u A 4 A A A A R A A A A E w A c A E Z v c m 1 1 b G F z L 1 N l Y 3 R p b 2 4 x L m 0 g o h g A K K A U A A A A A A A A A A A A A A A A A A A A A A A A A A A A K 0 5 N L s n M z 1 M I h t C G 1 g B Q S w E C L Q A U A A I A C A D K q X N W e k K / a K U A A A D 1 A A A A E g A A A A A A A A A A A A A A A A A A A A A A Q 2 9 u Z m l n L 1 B h Y 2 t h Z 2 U u e G 1 s U E s B A i 0 A F A A C A A g A y q l z V g / K 6 a u k A A A A 6 Q A A A B M A A A A A A A A A A A A A A A A A 8 Q A A A F t D b 2 5 0 Z W 5 0 X 1 R 5 c G V z X S 5 4 b W x Q S w E C L Q A U A A I A C A D K q X N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/ P v N S b Y q 0 i L S + U f B z k S 6 w A A A A A C A A A A A A A Q Z g A A A A E A A C A A A A C I 4 y K 7 P t D Y W A t 4 S g r w q f c w G h f T W i S C A l A B g T 7 Y x U r F z g A A A A A O g A A A A A I A A C A A A A A K z M R B k L b 2 V t m z I P J V Z B 4 D b v G i 0 u F L f 9 w 7 Z U 1 3 Q k g O x V A A A A A z M U x h V s T I P C m 6 s o 1 J V r m / + n k O C t m N L d m G H v / e Y i 4 G M I X N m G m J M B x m 6 M y H m r 6 F M q M F W Y l n Q h h z 2 w f o / V x P V e f C p 7 O o k 1 G P h I 7 d S Q u 1 C J A H E 0 A A A A C + X S C b U z o n J i 8 P 0 d X V b 4 V W s / k p j O G r n Q c C v w u k P k j D E 2 q i b 5 H l D x o q o J T V U u q H M J s j O b 3 M n w u h O e E u 1 2 p d o H 7 Y < / D a t a M a s h u p > 
</file>

<file path=customXml/itemProps1.xml><?xml version="1.0" encoding="utf-8"?>
<ds:datastoreItem xmlns:ds="http://schemas.openxmlformats.org/officeDocument/2006/customXml" ds:itemID="{9A279FEF-2B41-47F1-91A5-AC3B4BF3EED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何雋永</dc:creator>
  <cp:lastModifiedBy>雋永 何</cp:lastModifiedBy>
  <dcterms:created xsi:type="dcterms:W3CDTF">2023-03-19T13:12:23Z</dcterms:created>
  <dcterms:modified xsi:type="dcterms:W3CDTF">2023-06-08T09:02:34Z</dcterms:modified>
</cp:coreProperties>
</file>